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rantonpacity-my.sharepoint.com/personal/jmurray_scrantonpa_gov/Documents/"/>
    </mc:Choice>
  </mc:AlternateContent>
  <xr:revisionPtr revIDLastSave="58" documentId="8_{DDC949F2-E5EE-4953-99B1-7A7E51AA1A5B}" xr6:coauthVersionLast="47" xr6:coauthVersionMax="47" xr10:uidLastSave="{F28FCAC0-5992-45C5-A4CE-349F92D6E4CA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1" l="1"/>
  <c r="P12" i="1"/>
  <c r="P13" i="1"/>
  <c r="R13" i="1" s="1"/>
  <c r="D24" i="1"/>
  <c r="P14" i="1"/>
  <c r="R14" i="1" s="1"/>
  <c r="P15" i="1"/>
  <c r="S15" i="1" s="1"/>
  <c r="P16" i="1"/>
  <c r="S16" i="1" s="1"/>
  <c r="P17" i="1"/>
  <c r="R17" i="1" s="1"/>
  <c r="P18" i="1"/>
  <c r="R18" i="1" s="1"/>
  <c r="P19" i="1"/>
  <c r="R19" i="1" s="1"/>
  <c r="P20" i="1"/>
  <c r="S20" i="1" s="1"/>
  <c r="P21" i="1"/>
  <c r="R21" i="1" s="1"/>
  <c r="P22" i="1"/>
  <c r="R22" i="1" s="1"/>
  <c r="R16" i="1" l="1"/>
  <c r="S14" i="1"/>
  <c r="S18" i="1"/>
  <c r="S13" i="1"/>
  <c r="S19" i="1"/>
  <c r="R20" i="1"/>
  <c r="R15" i="1"/>
  <c r="S21" i="1"/>
  <c r="S17" i="1"/>
  <c r="P9" i="1"/>
  <c r="R9" i="1" s="1"/>
  <c r="P8" i="1"/>
  <c r="R8" i="1" s="1"/>
  <c r="P7" i="1"/>
  <c r="R7" i="1" s="1"/>
  <c r="P6" i="1"/>
  <c r="R6" i="1" s="1"/>
  <c r="P5" i="1"/>
  <c r="R5" i="1" s="1"/>
  <c r="O24" i="1"/>
  <c r="N24" i="1"/>
  <c r="M24" i="1"/>
  <c r="L24" i="1"/>
  <c r="K24" i="1"/>
  <c r="J24" i="1"/>
  <c r="I24" i="1"/>
  <c r="H24" i="1"/>
  <c r="G24" i="1"/>
  <c r="F24" i="1"/>
  <c r="E24" i="1"/>
  <c r="P3" i="1"/>
  <c r="P11" i="1"/>
  <c r="R11" i="1" s="1"/>
  <c r="P10" i="1"/>
  <c r="P4" i="1"/>
  <c r="R4" i="1" s="1"/>
  <c r="R10" i="1" l="1"/>
  <c r="S10" i="1"/>
  <c r="R3" i="1"/>
  <c r="P24" i="1"/>
  <c r="S24" i="1" s="1"/>
  <c r="R12" i="1"/>
  <c r="S4" i="1"/>
  <c r="R24" i="1" l="1"/>
  <c r="S12" i="1"/>
</calcChain>
</file>

<file path=xl/sharedStrings.xml><?xml version="1.0" encoding="utf-8"?>
<sst xmlns="http://schemas.openxmlformats.org/spreadsheetml/2006/main" count="47" uniqueCount="40">
  <si>
    <t>Department</t>
  </si>
  <si>
    <t>Cost Center</t>
  </si>
  <si>
    <t>January</t>
  </si>
  <si>
    <t>February</t>
  </si>
  <si>
    <t>March</t>
  </si>
  <si>
    <t>May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</si>
  <si>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</si>
  <si>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</si>
  <si>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</si>
  <si>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</si>
  <si>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</si>
  <si>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</si>
  <si>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</si>
  <si>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</si>
  <si>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LIPS</t>
  </si>
  <si>
    <t>City Council</t>
  </si>
  <si>
    <t>Law Dept</t>
  </si>
  <si>
    <t>Fire</t>
  </si>
  <si>
    <t>DPW Engineering</t>
  </si>
  <si>
    <t>DPW Highways</t>
  </si>
  <si>
    <t>DPW Refuse</t>
  </si>
  <si>
    <t>DPW Garages</t>
  </si>
  <si>
    <t>Single Tax Office</t>
  </si>
  <si>
    <t>Parks and Recreation</t>
  </si>
  <si>
    <t>OECD</t>
  </si>
  <si>
    <t>Office of the Mayor</t>
  </si>
  <si>
    <t>Office of City Controller</t>
  </si>
  <si>
    <t>Business Administration</t>
  </si>
  <si>
    <t>Human Resourses</t>
  </si>
  <si>
    <t>Information Technology</t>
  </si>
  <si>
    <t>Treasury</t>
  </si>
  <si>
    <t>DPW Administration</t>
  </si>
  <si>
    <t>Totals</t>
  </si>
  <si>
    <t>no o/t budget</t>
  </si>
  <si>
    <t>YTD Total</t>
  </si>
  <si>
    <t>YTD Remaining</t>
  </si>
  <si>
    <t>% Spent</t>
  </si>
  <si>
    <t>Police</t>
  </si>
  <si>
    <t>2025 Budget</t>
  </si>
  <si>
    <t>Buildings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</si>
</sst>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164" fontId="0" fillId="0" borderId="0" xfId="1" applyNumberFormat="1" applyFont="1" applyAlignment="1"/>
    <xf numFmtId="0" fontId="0" fillId="0" borderId="0" xfId="0" quotePrefix="1"/>
    <xf numFmtId="164" fontId="0" fillId="0" borderId="0" xfId="0" applyNumberFormat="1"/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/>
    <xf numFmtId="10" fontId="0" fillId="0" borderId="0" xfId="0" applyNumberForma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23" sqref="N23"/>
    </sheetView>
  </sheetViews>
  <sheetFormatPr defaultRowHeight="14.4" x14ac:dyDescent="0.3"/>
  <cols>
    <col min="1" max="1" width="22.5546875" customWidth="1"/>
    <col min="2" max="2" width="10" customWidth="1"/>
    <col min="3" max="3" width="1.44140625" customWidth="1"/>
    <col min="4" max="5" width="11.88671875" style="2" customWidth="1"/>
    <col min="6" max="6" width="11.5546875" style="2" customWidth="1"/>
    <col min="7" max="7" width="11" style="2" customWidth="1"/>
    <col min="8" max="8" width="11.109375" style="2" customWidth="1"/>
    <col min="9" max="9" width="11.44140625" style="2" customWidth="1"/>
    <col min="10" max="10" width="11.109375" style="2" customWidth="1"/>
    <col min="11" max="11" width="10.88671875" style="3" customWidth="1"/>
    <col min="12" max="12" width="11.88671875" style="3" customWidth="1"/>
    <col min="13" max="13" width="11.44140625" style="3" customWidth="1"/>
    <col min="14" max="14" width="11.88671875" style="3" customWidth="1"/>
    <col min="15" max="15" width="11.5546875" style="3" customWidth="1"/>
    <col min="16" max="16" width="14.109375" style="3" customWidth="1"/>
    <col min="17" max="17" width="13.5546875" style="5" customWidth="1"/>
    <col min="18" max="18" width="14.5546875" style="9" customWidth="1"/>
    <col min="19" max="19" width="14.5546875" style="10" customWidth="1"/>
  </cols>
  <sheetData>
    <row r="1" spans="1:19" x14ac:dyDescent="0.3">
      <c r="A1" t="s">
        <v>0</v>
      </c>
      <c r="B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5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34</v>
      </c>
      <c r="Q1" s="1" t="s">
        <v>38</v>
      </c>
      <c r="R1" s="6" t="s">
        <v>35</v>
      </c>
      <c r="S1" s="10" t="s">
        <v>36</v>
      </c>
    </row>
    <row r="2" spans="1:19" x14ac:dyDescent="0.3">
      <c r="P2" s="1"/>
      <c r="R2" s="7"/>
    </row>
    <row r="3" spans="1:19" x14ac:dyDescent="0.3">
      <c r="A3" t="s">
        <v>25</v>
      </c>
      <c r="B3">
        <v>101010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/>
      <c r="P3" s="3">
        <f t="shared" ref="P3:P13" si="0">SUM(D3:O3)</f>
        <v>0</v>
      </c>
      <c r="Q3" s="5">
        <v>0</v>
      </c>
      <c r="R3" s="8">
        <f t="shared" ref="R3:R12" si="1">+Q3-P3</f>
        <v>0</v>
      </c>
      <c r="S3" s="10" t="s">
        <v>33</v>
      </c>
    </row>
    <row r="4" spans="1:19" x14ac:dyDescent="0.3">
      <c r="A4" t="s">
        <v>15</v>
      </c>
      <c r="B4" s="4">
        <v>101020</v>
      </c>
      <c r="C4" s="4"/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/>
      <c r="P4" s="3">
        <f t="shared" si="0"/>
        <v>0</v>
      </c>
      <c r="Q4" s="5">
        <v>500</v>
      </c>
      <c r="R4" s="8">
        <f t="shared" si="1"/>
        <v>500</v>
      </c>
      <c r="S4" s="10">
        <f>+P4/Q4</f>
        <v>0</v>
      </c>
    </row>
    <row r="5" spans="1:19" x14ac:dyDescent="0.3">
      <c r="A5" t="s">
        <v>26</v>
      </c>
      <c r="B5" s="4">
        <v>101030</v>
      </c>
      <c r="C5" s="4"/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12.25</v>
      </c>
      <c r="K5" s="2">
        <v>-12.25</v>
      </c>
      <c r="L5" s="2">
        <v>0</v>
      </c>
      <c r="M5" s="2">
        <v>0</v>
      </c>
      <c r="N5" s="2">
        <v>0</v>
      </c>
      <c r="O5" s="2"/>
      <c r="P5" s="3">
        <f t="shared" si="0"/>
        <v>0</v>
      </c>
      <c r="Q5" s="5">
        <v>0</v>
      </c>
      <c r="R5" s="8">
        <f t="shared" si="1"/>
        <v>0</v>
      </c>
      <c r="S5" s="10" t="s">
        <v>33</v>
      </c>
    </row>
    <row r="6" spans="1:19" x14ac:dyDescent="0.3">
      <c r="A6" t="s">
        <v>27</v>
      </c>
      <c r="B6" s="4">
        <v>101040</v>
      </c>
      <c r="C6" s="4"/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/>
      <c r="P6" s="3">
        <f t="shared" si="0"/>
        <v>0</v>
      </c>
      <c r="Q6" s="5">
        <v>1000</v>
      </c>
      <c r="R6" s="8">
        <f t="shared" si="1"/>
        <v>1000</v>
      </c>
      <c r="S6" s="10" t="s">
        <v>33</v>
      </c>
    </row>
    <row r="7" spans="1:19" x14ac:dyDescent="0.3">
      <c r="A7" t="s">
        <v>28</v>
      </c>
      <c r="B7" s="4">
        <v>101041</v>
      </c>
      <c r="C7" s="4"/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/>
      <c r="P7" s="3">
        <f t="shared" si="0"/>
        <v>0</v>
      </c>
      <c r="Q7" s="5">
        <v>1000</v>
      </c>
      <c r="R7" s="8">
        <f t="shared" si="1"/>
        <v>1000</v>
      </c>
      <c r="S7" s="10" t="s">
        <v>33</v>
      </c>
    </row>
    <row r="8" spans="1:19" x14ac:dyDescent="0.3">
      <c r="A8" t="s">
        <v>29</v>
      </c>
      <c r="B8" s="4">
        <v>101042</v>
      </c>
      <c r="C8" s="4"/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/>
      <c r="P8" s="3">
        <f t="shared" si="0"/>
        <v>0</v>
      </c>
      <c r="Q8" s="5">
        <v>0</v>
      </c>
      <c r="R8" s="8">
        <f t="shared" si="1"/>
        <v>0</v>
      </c>
      <c r="S8" s="10" t="s">
        <v>33</v>
      </c>
    </row>
    <row r="9" spans="1:19" x14ac:dyDescent="0.3">
      <c r="A9" t="s">
        <v>30</v>
      </c>
      <c r="B9" s="4">
        <v>101043</v>
      </c>
      <c r="C9" s="4"/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/>
      <c r="P9" s="3">
        <f t="shared" si="0"/>
        <v>0</v>
      </c>
      <c r="Q9" s="5">
        <v>0</v>
      </c>
      <c r="R9" s="8">
        <f t="shared" si="1"/>
        <v>0</v>
      </c>
      <c r="S9" s="10" t="s">
        <v>33</v>
      </c>
    </row>
    <row r="10" spans="1:19" x14ac:dyDescent="0.3">
      <c r="A10" t="s">
        <v>14</v>
      </c>
      <c r="B10">
        <v>101051</v>
      </c>
      <c r="D10" s="2">
        <v>556.75</v>
      </c>
      <c r="E10" s="2">
        <v>183.06</v>
      </c>
      <c r="F10" s="2">
        <v>514.16</v>
      </c>
      <c r="G10" s="2">
        <v>150.52000000000001</v>
      </c>
      <c r="H10" s="2">
        <v>203.4</v>
      </c>
      <c r="I10" s="2">
        <v>0</v>
      </c>
      <c r="J10" s="2">
        <v>271.2</v>
      </c>
      <c r="K10" s="2">
        <v>282.51</v>
      </c>
      <c r="L10" s="3">
        <v>440.71</v>
      </c>
      <c r="M10" s="3">
        <v>175.27</v>
      </c>
      <c r="N10" s="3">
        <v>0</v>
      </c>
      <c r="P10" s="3">
        <f t="shared" si="0"/>
        <v>2777.58</v>
      </c>
      <c r="Q10" s="5">
        <v>4500</v>
      </c>
      <c r="R10" s="8">
        <f t="shared" si="1"/>
        <v>1722.42</v>
      </c>
      <c r="S10" s="10">
        <f>+P10/Q10</f>
        <v>0.61724000000000001</v>
      </c>
    </row>
    <row r="11" spans="1:19" x14ac:dyDescent="0.3">
      <c r="A11" t="s">
        <v>16</v>
      </c>
      <c r="B11">
        <v>101060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3">
        <v>0</v>
      </c>
      <c r="N11" s="3">
        <v>0</v>
      </c>
      <c r="O11" s="2"/>
      <c r="P11" s="3">
        <f t="shared" si="0"/>
        <v>0</v>
      </c>
      <c r="Q11" s="5">
        <v>0</v>
      </c>
      <c r="R11" s="8">
        <f t="shared" si="1"/>
        <v>0</v>
      </c>
      <c r="S11" s="10" t="s">
        <v>33</v>
      </c>
    </row>
    <row r="12" spans="1:19" x14ac:dyDescent="0.3">
      <c r="A12" t="s">
        <v>37</v>
      </c>
      <c r="B12">
        <v>101071</v>
      </c>
      <c r="D12" s="2">
        <v>190484.31</v>
      </c>
      <c r="E12" s="2">
        <v>87877.759999999995</v>
      </c>
      <c r="F12" s="2">
        <v>130707.19</v>
      </c>
      <c r="G12" s="2">
        <v>127347.28</v>
      </c>
      <c r="H12" s="2">
        <v>107675.73</v>
      </c>
      <c r="I12" s="2">
        <v>130855.21</v>
      </c>
      <c r="J12" s="2">
        <v>133162.26999999999</v>
      </c>
      <c r="K12" s="2">
        <v>236530.76</v>
      </c>
      <c r="L12" s="2">
        <v>175648.11</v>
      </c>
      <c r="M12" s="2">
        <v>154017.29999999999</v>
      </c>
      <c r="N12" s="2">
        <v>120580.71</v>
      </c>
      <c r="O12" s="2"/>
      <c r="P12" s="3">
        <f t="shared" si="0"/>
        <v>1594886.6300000001</v>
      </c>
      <c r="Q12" s="5">
        <v>1500000</v>
      </c>
      <c r="R12" s="8">
        <f t="shared" si="1"/>
        <v>-94886.630000000121</v>
      </c>
      <c r="S12" s="10">
        <f>+P12/Q12</f>
        <v>1.0632577533333334</v>
      </c>
    </row>
    <row r="13" spans="1:19" x14ac:dyDescent="0.3">
      <c r="A13" t="s">
        <v>17</v>
      </c>
      <c r="B13">
        <v>101078</v>
      </c>
      <c r="D13" s="2">
        <v>26621.19</v>
      </c>
      <c r="E13" s="2">
        <v>11917.92</v>
      </c>
      <c r="F13" s="2">
        <v>22873.93</v>
      </c>
      <c r="G13" s="2">
        <v>47688.97</v>
      </c>
      <c r="H13" s="2">
        <v>43264.44</v>
      </c>
      <c r="I13" s="2">
        <v>46283.91</v>
      </c>
      <c r="J13" s="2">
        <v>46907.86</v>
      </c>
      <c r="K13" s="3">
        <v>71630</v>
      </c>
      <c r="L13" s="3">
        <v>76113.61</v>
      </c>
      <c r="M13" s="3">
        <v>62678.45</v>
      </c>
      <c r="N13" s="3">
        <v>56757.46</v>
      </c>
      <c r="P13" s="3">
        <f t="shared" si="0"/>
        <v>512737.74000000005</v>
      </c>
      <c r="Q13" s="5">
        <v>350000</v>
      </c>
      <c r="R13" s="8">
        <f t="shared" ref="R13:R22" si="2">+Q13-P13</f>
        <v>-162737.74000000005</v>
      </c>
      <c r="S13" s="10">
        <f t="shared" ref="S13:S21" si="3">+P13/Q13</f>
        <v>1.4649649714285715</v>
      </c>
    </row>
    <row r="14" spans="1:19" x14ac:dyDescent="0.3">
      <c r="A14" t="s">
        <v>31</v>
      </c>
      <c r="B14">
        <v>101080</v>
      </c>
      <c r="D14" s="2">
        <v>0</v>
      </c>
      <c r="E14" s="2">
        <v>182.98</v>
      </c>
      <c r="F14" s="2">
        <v>-149.81</v>
      </c>
      <c r="G14" s="2">
        <v>0</v>
      </c>
      <c r="H14" s="2">
        <v>0</v>
      </c>
      <c r="I14" s="2">
        <v>0</v>
      </c>
      <c r="J14" s="2">
        <v>0</v>
      </c>
      <c r="K14" s="3">
        <v>0</v>
      </c>
      <c r="L14" s="2">
        <v>0</v>
      </c>
      <c r="M14" s="3">
        <v>0</v>
      </c>
      <c r="N14" s="3">
        <v>0</v>
      </c>
      <c r="O14" s="2"/>
      <c r="P14" s="3">
        <f t="shared" ref="P14:P22" si="4">SUM(D14:O14)</f>
        <v>33.169999999999987</v>
      </c>
      <c r="Q14" s="5">
        <v>500</v>
      </c>
      <c r="R14" s="8">
        <f t="shared" si="2"/>
        <v>466.83000000000004</v>
      </c>
      <c r="S14" s="10">
        <f t="shared" si="3"/>
        <v>6.6339999999999968E-2</v>
      </c>
    </row>
    <row r="15" spans="1:19" x14ac:dyDescent="0.3">
      <c r="A15" t="s">
        <v>18</v>
      </c>
      <c r="B15">
        <v>101081</v>
      </c>
      <c r="D15" s="2">
        <v>1798</v>
      </c>
      <c r="E15" s="2">
        <v>5197.4799999999996</v>
      </c>
      <c r="F15" s="2">
        <v>603.37</v>
      </c>
      <c r="G15" s="2">
        <v>844.12</v>
      </c>
      <c r="H15" s="2">
        <v>3116.9</v>
      </c>
      <c r="I15" s="2">
        <v>3330.66</v>
      </c>
      <c r="J15" s="2">
        <v>3007.36</v>
      </c>
      <c r="K15" s="3">
        <v>2272.38</v>
      </c>
      <c r="L15" s="3">
        <v>749.22</v>
      </c>
      <c r="M15" s="3">
        <v>651.45000000000005</v>
      </c>
      <c r="N15" s="3">
        <v>0</v>
      </c>
      <c r="P15" s="3">
        <f t="shared" si="4"/>
        <v>21570.940000000002</v>
      </c>
      <c r="Q15" s="5">
        <v>30000</v>
      </c>
      <c r="R15" s="8">
        <f t="shared" si="2"/>
        <v>8429.0599999999977</v>
      </c>
      <c r="S15" s="10">
        <f t="shared" si="3"/>
        <v>0.71903133333333336</v>
      </c>
    </row>
    <row r="16" spans="1:19" x14ac:dyDescent="0.3">
      <c r="A16" t="s">
        <v>39</v>
      </c>
      <c r="B16">
        <v>101082</v>
      </c>
      <c r="D16" s="2">
        <v>57.41</v>
      </c>
      <c r="E16" s="2">
        <v>0</v>
      </c>
      <c r="F16" s="2">
        <v>0</v>
      </c>
      <c r="G16" s="2">
        <v>148.82</v>
      </c>
      <c r="H16" s="2">
        <v>140.69</v>
      </c>
      <c r="I16" s="2">
        <v>0</v>
      </c>
      <c r="J16" s="2">
        <v>182.39</v>
      </c>
      <c r="K16" s="3">
        <v>231.88</v>
      </c>
      <c r="L16" s="2">
        <v>0</v>
      </c>
      <c r="M16" s="3">
        <v>0</v>
      </c>
      <c r="N16" s="3">
        <v>0</v>
      </c>
      <c r="P16" s="3">
        <f t="shared" si="4"/>
        <v>761.18999999999994</v>
      </c>
      <c r="Q16" s="5">
        <v>1500</v>
      </c>
      <c r="R16" s="8">
        <f t="shared" si="2"/>
        <v>738.81000000000006</v>
      </c>
      <c r="S16" s="10">
        <f t="shared" si="3"/>
        <v>0.50745999999999991</v>
      </c>
    </row>
    <row r="17" spans="1:19" x14ac:dyDescent="0.3">
      <c r="A17" t="s">
        <v>19</v>
      </c>
      <c r="B17">
        <v>101083</v>
      </c>
      <c r="D17" s="2">
        <v>64730.85</v>
      </c>
      <c r="E17" s="2">
        <v>45441.64</v>
      </c>
      <c r="F17" s="2">
        <v>20256.61</v>
      </c>
      <c r="G17" s="2">
        <v>14259.93</v>
      </c>
      <c r="H17" s="2">
        <v>16580.759999999998</v>
      </c>
      <c r="I17" s="2">
        <v>18298.07</v>
      </c>
      <c r="J17" s="2">
        <v>21203.06</v>
      </c>
      <c r="K17" s="3">
        <v>13111.27</v>
      </c>
      <c r="L17" s="3">
        <v>14161.67</v>
      </c>
      <c r="M17" s="3">
        <v>9278.6</v>
      </c>
      <c r="N17" s="3">
        <v>7047.05</v>
      </c>
      <c r="P17" s="3">
        <f t="shared" si="4"/>
        <v>244369.51</v>
      </c>
      <c r="Q17" s="5">
        <v>300000</v>
      </c>
      <c r="R17" s="8">
        <f t="shared" si="2"/>
        <v>55630.489999999991</v>
      </c>
      <c r="S17" s="10">
        <f t="shared" si="3"/>
        <v>0.81456503333333341</v>
      </c>
    </row>
    <row r="18" spans="1:19" x14ac:dyDescent="0.3">
      <c r="A18" t="s">
        <v>20</v>
      </c>
      <c r="B18">
        <v>101084</v>
      </c>
      <c r="D18" s="2">
        <v>35379.54</v>
      </c>
      <c r="E18" s="2">
        <v>27790.39</v>
      </c>
      <c r="F18" s="2">
        <v>3837.21</v>
      </c>
      <c r="G18" s="2">
        <v>2995.39</v>
      </c>
      <c r="H18" s="2">
        <v>12643.81</v>
      </c>
      <c r="I18" s="2">
        <v>14442.7</v>
      </c>
      <c r="J18" s="2">
        <v>26010.880000000001</v>
      </c>
      <c r="K18" s="3">
        <v>1555.57</v>
      </c>
      <c r="L18" s="3">
        <v>22792.73</v>
      </c>
      <c r="M18" s="3">
        <v>2644.44</v>
      </c>
      <c r="N18" s="3">
        <v>10352.65</v>
      </c>
      <c r="P18" s="3">
        <f t="shared" si="4"/>
        <v>160445.31</v>
      </c>
      <c r="Q18" s="5">
        <v>220000</v>
      </c>
      <c r="R18" s="8">
        <f t="shared" si="2"/>
        <v>59554.69</v>
      </c>
      <c r="S18" s="10">
        <f t="shared" si="3"/>
        <v>0.72929686363636359</v>
      </c>
    </row>
    <row r="19" spans="1:19" x14ac:dyDescent="0.3">
      <c r="A19" t="s">
        <v>21</v>
      </c>
      <c r="B19">
        <v>101085</v>
      </c>
      <c r="D19" s="2">
        <v>9444.16</v>
      </c>
      <c r="E19" s="2">
        <v>5981.78</v>
      </c>
      <c r="F19" s="2">
        <v>2579.34</v>
      </c>
      <c r="G19" s="2">
        <v>3302.2</v>
      </c>
      <c r="H19" s="2">
        <v>1293.56</v>
      </c>
      <c r="I19" s="2">
        <v>1897.24</v>
      </c>
      <c r="J19" s="2">
        <v>2956.21</v>
      </c>
      <c r="K19" s="3">
        <v>869.1</v>
      </c>
      <c r="L19" s="3">
        <v>5397.27</v>
      </c>
      <c r="M19" s="3">
        <v>1369.04</v>
      </c>
      <c r="N19" s="3">
        <v>1048.19</v>
      </c>
      <c r="P19" s="3">
        <f t="shared" si="4"/>
        <v>36138.090000000004</v>
      </c>
      <c r="Q19" s="5">
        <v>55000</v>
      </c>
      <c r="R19" s="8">
        <f t="shared" si="2"/>
        <v>18861.909999999996</v>
      </c>
      <c r="S19" s="10">
        <f t="shared" si="3"/>
        <v>0.65705618181818193</v>
      </c>
    </row>
    <row r="20" spans="1:19" x14ac:dyDescent="0.3">
      <c r="A20" t="s">
        <v>22</v>
      </c>
      <c r="B20">
        <v>101090</v>
      </c>
      <c r="D20" s="2">
        <v>416.83</v>
      </c>
      <c r="E20" s="2">
        <v>212.5</v>
      </c>
      <c r="F20" s="2">
        <v>212.5</v>
      </c>
      <c r="G20" s="2">
        <v>212.5</v>
      </c>
      <c r="H20" s="2">
        <v>212.5</v>
      </c>
      <c r="I20" s="2">
        <v>212.5</v>
      </c>
      <c r="J20" s="2">
        <v>212.5</v>
      </c>
      <c r="K20" s="2">
        <v>212.5</v>
      </c>
      <c r="L20" s="2">
        <v>212.5</v>
      </c>
      <c r="M20" s="2">
        <v>212.5</v>
      </c>
      <c r="N20" s="2">
        <v>212.5</v>
      </c>
      <c r="P20" s="3">
        <f t="shared" si="4"/>
        <v>2541.83</v>
      </c>
      <c r="Q20" s="5">
        <v>3750</v>
      </c>
      <c r="R20" s="8">
        <f t="shared" si="2"/>
        <v>1208.17</v>
      </c>
      <c r="S20" s="10">
        <f t="shared" si="3"/>
        <v>0.67782133333333328</v>
      </c>
    </row>
    <row r="21" spans="1:19" x14ac:dyDescent="0.3">
      <c r="A21" t="s">
        <v>23</v>
      </c>
      <c r="B21">
        <v>101100</v>
      </c>
      <c r="D21" s="2">
        <v>17897.64</v>
      </c>
      <c r="E21" s="2">
        <v>14713.93</v>
      </c>
      <c r="F21" s="2">
        <v>4774.07</v>
      </c>
      <c r="G21" s="2">
        <v>2834.28</v>
      </c>
      <c r="H21" s="2">
        <v>4584.8500000000004</v>
      </c>
      <c r="I21" s="2">
        <v>12710.16</v>
      </c>
      <c r="J21" s="2">
        <v>9476.52</v>
      </c>
      <c r="K21" s="3">
        <v>9985.26</v>
      </c>
      <c r="L21" s="3">
        <v>6226.54</v>
      </c>
      <c r="M21" s="3">
        <v>5413.15</v>
      </c>
      <c r="N21" s="3">
        <v>7323.98</v>
      </c>
      <c r="P21" s="3">
        <f t="shared" si="4"/>
        <v>95940.379999999976</v>
      </c>
      <c r="Q21" s="5">
        <v>75000</v>
      </c>
      <c r="R21" s="8">
        <f t="shared" si="2"/>
        <v>-20940.379999999976</v>
      </c>
      <c r="S21" s="10">
        <f t="shared" si="3"/>
        <v>1.2792050666666663</v>
      </c>
    </row>
    <row r="22" spans="1:19" x14ac:dyDescent="0.3">
      <c r="A22" t="s">
        <v>24</v>
      </c>
      <c r="B22">
        <v>150511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P22" s="3">
        <f t="shared" si="4"/>
        <v>0</v>
      </c>
      <c r="Q22" s="5">
        <v>0</v>
      </c>
      <c r="R22" s="8">
        <f t="shared" si="2"/>
        <v>0</v>
      </c>
      <c r="S22" s="10" t="s">
        <v>33</v>
      </c>
    </row>
    <row r="24" spans="1:19" x14ac:dyDescent="0.3">
      <c r="A24" t="s">
        <v>32</v>
      </c>
      <c r="D24" s="2">
        <f>SUM(D3:D23)</f>
        <v>347386.68</v>
      </c>
      <c r="E24" s="2">
        <f t="shared" ref="E24:R24" si="5">SUM(E3:E23)</f>
        <v>199499.43999999997</v>
      </c>
      <c r="F24" s="2">
        <f t="shared" si="5"/>
        <v>186208.57</v>
      </c>
      <c r="G24" s="2">
        <f t="shared" si="5"/>
        <v>199784.01000000004</v>
      </c>
      <c r="H24" s="2">
        <f t="shared" si="5"/>
        <v>189716.64</v>
      </c>
      <c r="I24" s="2">
        <f t="shared" si="5"/>
        <v>228030.45</v>
      </c>
      <c r="J24" s="2">
        <f t="shared" si="5"/>
        <v>243402.5</v>
      </c>
      <c r="K24" s="2">
        <f t="shared" si="5"/>
        <v>336668.98000000004</v>
      </c>
      <c r="L24" s="2">
        <f t="shared" si="5"/>
        <v>301742.36</v>
      </c>
      <c r="M24" s="2">
        <f t="shared" si="5"/>
        <v>236440.19999999998</v>
      </c>
      <c r="N24" s="2">
        <f t="shared" si="5"/>
        <v>203322.54</v>
      </c>
      <c r="O24" s="2">
        <f t="shared" si="5"/>
        <v>0</v>
      </c>
      <c r="P24" s="2">
        <f t="shared" si="5"/>
        <v>2672202.3699999996</v>
      </c>
      <c r="Q24" s="2">
        <f t="shared" si="5"/>
        <v>2542750</v>
      </c>
      <c r="R24" s="2">
        <f t="shared" si="5"/>
        <v>-129452.37000000018</v>
      </c>
      <c r="S24" s="10">
        <f>+P24/Q24</f>
        <v>1.05091038049356</v>
      </c>
    </row>
    <row r="25" spans="1:19" x14ac:dyDescent="0.3">
      <c r="A25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C2292960DD6F49B389FE58502FDE2C" ma:contentTypeVersion="5" ma:contentTypeDescription="Create a new document." ma:contentTypeScope="" ma:versionID="3d928fa34650210380c736300ae93bcb">
  <xsd:schema xmlns:xsd="http://www.w3.org/2001/XMLSchema" xmlns:xs="http://www.w3.org/2001/XMLSchema" xmlns:p="http://schemas.microsoft.com/office/2006/metadata/properties" xmlns:ns3="9416f6eb-a79e-4760-bdf1-21dc4106f4f2" targetNamespace="http://schemas.microsoft.com/office/2006/metadata/properties" ma:root="true" ma:fieldsID="22d856227da7e80e0fe1ecabc64fe14f" ns3:_="">
    <xsd:import namespace="9416f6eb-a79e-4760-bdf1-21dc4106f4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16f6eb-a79e-4760-bdf1-21dc4106f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AB4580-304E-4F1B-9C7C-9DF0D4E5F8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16f6eb-a79e-4760-bdf1-21dc4106f4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24CBFE-DACB-4C4F-A78A-D1F249FDA197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9416f6eb-a79e-4760-bdf1-21dc4106f4f2"/>
  </ds:schemaRefs>
</ds:datastoreItem>
</file>

<file path=customXml/itemProps3.xml><?xml version="1.0" encoding="utf-8"?>
<ds:datastoreItem xmlns:ds="http://schemas.openxmlformats.org/officeDocument/2006/customXml" ds:itemID="{67566456-1280-4FF4-B25E-F0C51D2D46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Murray</dc:creator>
  <cp:lastModifiedBy>John Murray</cp:lastModifiedBy>
  <dcterms:created xsi:type="dcterms:W3CDTF">2020-12-01T00:04:14Z</dcterms:created>
  <dcterms:modified xsi:type="dcterms:W3CDTF">2025-11-21T16:10:57Z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0x0101004DC2292960DD6F49B389FE58502FDE2C</vt:lpwstr>
  </property>
</Properties>
</file>